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tabRatio="810" activeTab="0"/>
  </bookViews>
  <sheets>
    <sheet name="KURUMLAR" sheetId="1" r:id="rId1"/>
    <sheet name="GV (İŞLETME HS)" sheetId="2" r:id="rId2"/>
    <sheet name="GV (BİLANÇO VE SMM)" sheetId="3" r:id="rId3"/>
    <sheet name="GV (BASİT USUL)" sheetId="4" r:id="rId4"/>
    <sheet name="GV (GMSİ)" sheetId="5" r:id="rId5"/>
    <sheet name="KDV" sheetId="6" r:id="rId6"/>
    <sheet name="STOPAJ (İŞÇİ)" sheetId="7" r:id="rId7"/>
    <sheet name="TAAHHÜT" sheetId="8" r:id="rId8"/>
    <sheet name="MÜSTAHSİL VE GİDER PUSULASI" sheetId="9" r:id="rId9"/>
  </sheets>
  <definedNames>
    <definedName name="_xlnm.Print_Area" localSheetId="3">'GV (BASİT USUL)'!$A$1:$H$14</definedName>
    <definedName name="_xlnm.Print_Area" localSheetId="2">'GV (BİLANÇO VE SMM)'!$A$1:$H$14</definedName>
    <definedName name="_xlnm.Print_Area" localSheetId="4">'GV (GMSİ)'!$A$1:$H$14</definedName>
    <definedName name="_xlnm.Print_Area" localSheetId="1">'GV (İŞLETME HS)'!$A$1:$H$14</definedName>
    <definedName name="_xlnm.Print_Area" localSheetId="5">'KDV'!$A$1:$G$14</definedName>
    <definedName name="_xlnm.Print_Area" localSheetId="0">'KURUMLAR'!$A$1:$H$14</definedName>
    <definedName name="_xlnm.Print_Area" localSheetId="8">'MÜSTAHSİL VE GİDER PUSULASI'!$B$1:$G$14</definedName>
    <definedName name="_xlnm.Print_Area" localSheetId="6">'STOPAJ (İŞÇİ)'!$B$1:$F$14</definedName>
    <definedName name="_xlnm.Print_Area" localSheetId="7">'TAAHHÜT'!$B$1:$F$14</definedName>
  </definedNames>
  <calcPr fullCalcOnLoad="1"/>
</workbook>
</file>

<file path=xl/sharedStrings.xml><?xml version="1.0" encoding="utf-8"?>
<sst xmlns="http://schemas.openxmlformats.org/spreadsheetml/2006/main" count="159" uniqueCount="53">
  <si>
    <t>Yıl</t>
  </si>
  <si>
    <t>Artırım Tutarı</t>
  </si>
  <si>
    <t>Ödenecek KV (%20)</t>
  </si>
  <si>
    <t>TOPLAM</t>
  </si>
  <si>
    <t>KURUMLAR VERGİSİ MÜKELLEFLERİ İÇİN</t>
  </si>
  <si>
    <r>
      <t>Ödenecek KV (%15)</t>
    </r>
    <r>
      <rPr>
        <b/>
        <sz val="10"/>
        <color indexed="10"/>
        <rFont val="Arial Tur"/>
        <family val="0"/>
      </rPr>
      <t>**</t>
    </r>
  </si>
  <si>
    <t>FCC DENETİM VE YÖNETİM DANIŞMANLIĞI</t>
  </si>
  <si>
    <t>GELİR VERGİSİ MÜKELLEFLERİ İÇİN (İŞLETME HESABI ESASINA GÖRE)</t>
  </si>
  <si>
    <t>GELİR VERGİSİ MÜKELLEFLERİ İÇİN 
(BİLANÇO ESASI VE SERBEST MESLEK MENSUPLARI)</t>
  </si>
  <si>
    <t>Ödenecek GV</t>
  </si>
  <si>
    <r>
      <t>Stopaj Matrahı</t>
    </r>
    <r>
      <rPr>
        <b/>
        <sz val="10"/>
        <color indexed="10"/>
        <rFont val="Arial Tur"/>
        <family val="0"/>
      </rPr>
      <t>*</t>
    </r>
  </si>
  <si>
    <t>** Kurumlar vergisi mükelleflerinin, artırımda bulunmak istedikleri yıla ait yıllık beyannamelerini kanuni sürelerinde vermiş, bu beyannameler üzerinden tahakkuk eden vergilerini süresinde ödemiş ve bu vergi türleri için 6111 sayılı Kanunun 2 nci ve 3 üncü maddeleri hükümlerinden yararlanmamış olmaları şartıyla, artırılan matrahları % 15 oranında vergilendirilir</t>
  </si>
  <si>
    <t>Asgari 
Matrah Artırım
 Yüzdesi</t>
  </si>
  <si>
    <t>Asgari 
Matrah Artırım Tutarı</t>
  </si>
  <si>
    <r>
      <t>Beyan Edilmiş Vergi Matrahı</t>
    </r>
    <r>
      <rPr>
        <b/>
        <sz val="10"/>
        <color indexed="10"/>
        <rFont val="Arial Tur"/>
        <family val="0"/>
      </rPr>
      <t>*</t>
    </r>
  </si>
  <si>
    <t>Esas Alınacak Matrah</t>
  </si>
  <si>
    <t>Hesaplanan Artırım Tutarı</t>
  </si>
  <si>
    <t>a</t>
  </si>
  <si>
    <t>b</t>
  </si>
  <si>
    <t>c</t>
  </si>
  <si>
    <t>d=a*c/100</t>
  </si>
  <si>
    <t>e=büyük(b,d)</t>
  </si>
  <si>
    <t>f=e*0,20</t>
  </si>
  <si>
    <t>g=e*0,15</t>
  </si>
  <si>
    <t>* Sadece "D" Sütünuna Bilgi Giriniz</t>
  </si>
  <si>
    <t>Asgari 
Vergi Artırım
 Yüzdesi</t>
  </si>
  <si>
    <r>
      <t>Yıllık Hesaplanan Vergi Tutarı</t>
    </r>
    <r>
      <rPr>
        <b/>
        <sz val="10"/>
        <color indexed="10"/>
        <rFont val="Arial Tur"/>
        <family val="0"/>
      </rPr>
      <t>*</t>
    </r>
  </si>
  <si>
    <t xml:space="preserve">Ödenecek KDV </t>
  </si>
  <si>
    <r>
      <t>Kurumlar / Gelir 
Vergi Matrahı
Artırım Tutarı</t>
    </r>
    <r>
      <rPr>
        <b/>
        <sz val="10"/>
        <color indexed="10"/>
        <rFont val="Arial Tur"/>
        <family val="0"/>
      </rPr>
      <t>**</t>
    </r>
  </si>
  <si>
    <t>STOPAJ MATRAH ARTIRIMI 
(İŞÇİ ÜCRETLERİ, SM VE KİRA ÖDEMELERİ İÇİN)</t>
  </si>
  <si>
    <t>Hesaplanan Vergi</t>
  </si>
  <si>
    <r>
      <t>Tevkifat Matrahı</t>
    </r>
    <r>
      <rPr>
        <b/>
        <sz val="10"/>
        <color indexed="10"/>
        <rFont val="Arial Tur"/>
        <family val="0"/>
      </rPr>
      <t>*</t>
    </r>
  </si>
  <si>
    <t>Vergi Tutarı</t>
  </si>
  <si>
    <t>** Gelir ve Kurumlar Vergisi Matrahının Artırım Tutarının KDV hesaplamasında dikkate alınması gerektiği zamanlarda rakam girilmesi gerekmektedir. Aksi takdirde bu sütun boş bırakılacaktır</t>
  </si>
  <si>
    <t>e=b*0,18</t>
  </si>
  <si>
    <t>f=büyük(d,e)</t>
  </si>
  <si>
    <t>İlgili Yıldaki Tevkifat Oranın %25 i</t>
  </si>
  <si>
    <t>STOPAJ MATRAH ARTIRIMI 
(MÜSTAHSİL VE GİDER PUSULASI İÇİN)</t>
  </si>
  <si>
    <r>
      <t>İlgili Yıldaki Tevkifat Oranı</t>
    </r>
    <r>
      <rPr>
        <b/>
        <sz val="10"/>
        <color indexed="10"/>
        <rFont val="Arial Tur"/>
        <family val="0"/>
      </rPr>
      <t>*</t>
    </r>
  </si>
  <si>
    <t>c=a*b/100</t>
  </si>
  <si>
    <t>d=c</t>
  </si>
  <si>
    <t>b=a*0,25</t>
  </si>
  <si>
    <t>d=b*c/100</t>
  </si>
  <si>
    <t>e=d</t>
  </si>
  <si>
    <t>GELİR VERGİSİ MÜKELLEFLERİ İÇİN 
(BASİT USÛLE GÖRE)</t>
  </si>
  <si>
    <t>GELİR VERGİSİ MÜKELLEFLERİ İÇİN 
(GAYRİ MENKUL SERMAYE İRADI ELDE EDENLER İÇİN)</t>
  </si>
  <si>
    <t>STOPAJ MATRAH ARTIRIMI
(TAAHHÜT İŞLERİ İÇİN)</t>
  </si>
  <si>
    <t>KDV ARTIRIMI</t>
  </si>
  <si>
    <t>* "D" Sütununa ve Gerektiği Hallerde "C" Sütununa Bilgi Giriniz</t>
  </si>
  <si>
    <t>* Sadece "D" Sütutuna Bilgi Giriniz</t>
  </si>
  <si>
    <t>* Sadece "D" Sütununa Bilgi Giriniz</t>
  </si>
  <si>
    <t>* Sadece "C" ve "E" Sütununa Bilgi Giriniz</t>
  </si>
  <si>
    <t>Artırılan KDV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</si>
</sst>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_ ;[Red]\-#,##0\ "/>
    <numFmt numFmtId="168" formatCode="#,##0.00_ ;[Red]\-#,##0.00\ "/>
    <numFmt numFmtId="169" formatCode="0.0"/>
  </numFmts>
  <fonts count="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b/>
      <i/>
      <sz val="10"/>
      <name val="Arial Tur"/>
      <family val="0"/>
    </font>
    <font>
      <sz val="8"/>
      <color indexed="18"/>
      <name val="Comic Sans MS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68" fontId="0" fillId="0" borderId="1" xfId="15" applyNumberFormat="1" applyBorder="1" applyAlignment="1">
      <alignment/>
    </xf>
    <xf numFmtId="168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" fontId="0" fillId="0" borderId="3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4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168" fontId="0" fillId="0" borderId="13" xfId="15" applyNumberFormat="1" applyBorder="1" applyAlignment="1">
      <alignment/>
    </xf>
    <xf numFmtId="168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3" xfId="0" applyNumberFormat="1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168" fontId="0" fillId="0" borderId="13" xfId="15" applyNumberFormat="1" applyBorder="1" applyAlignment="1">
      <alignment/>
    </xf>
    <xf numFmtId="168" fontId="0" fillId="0" borderId="1" xfId="15" applyNumberFormat="1" applyBorder="1" applyAlignment="1">
      <alignment/>
    </xf>
    <xf numFmtId="4" fontId="0" fillId="0" borderId="15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4" fontId="0" fillId="0" borderId="15" xfId="0" applyNumberFormat="1" applyBorder="1" applyAlignment="1" applyProtection="1">
      <alignment/>
      <protection locked="0"/>
    </xf>
    <xf numFmtId="4" fontId="0" fillId="0" borderId="17" xfId="0" applyNumberForma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15" xfId="15" applyNumberForma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9" fontId="0" fillId="0" borderId="13" xfId="0" applyNumberFormat="1" applyBorder="1" applyAlignment="1" applyProtection="1">
      <alignment horizontal="center"/>
      <protection locked="0"/>
    </xf>
    <xf numFmtId="169" fontId="0" fillId="0" borderId="1" xfId="0" applyNumberFormat="1" applyBorder="1" applyAlignment="1" applyProtection="1">
      <alignment horizontal="center"/>
      <protection locked="0"/>
    </xf>
    <xf numFmtId="169" fontId="0" fillId="0" borderId="5" xfId="0" applyNumberForma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22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workbookViewId="0" topLeftCell="A1">
      <selection activeCell="D8" sqref="D8"/>
    </sheetView>
  </sheetViews>
  <sheetFormatPr defaultColWidth="9.00390625" defaultRowHeight="12.75"/>
  <cols>
    <col min="2" max="2" width="15.875" style="0" customWidth="1"/>
    <col min="3" max="3" width="14.375" style="0" customWidth="1"/>
    <col min="4" max="4" width="12.75390625" style="0" customWidth="1"/>
    <col min="5" max="5" width="17.375" style="0" customWidth="1"/>
    <col min="6" max="6" width="12.875" style="0" bestFit="1" customWidth="1"/>
    <col min="7" max="7" width="14.75390625" style="0" customWidth="1"/>
    <col min="8" max="8" width="15.375" style="0" customWidth="1"/>
  </cols>
  <sheetData>
    <row r="2" spans="1:8" ht="36.75" customHeight="1">
      <c r="A2" s="77" t="s">
        <v>4</v>
      </c>
      <c r="B2" s="77"/>
      <c r="C2" s="77"/>
      <c r="D2" s="77"/>
      <c r="E2" s="77"/>
      <c r="F2" s="77"/>
      <c r="G2" s="77"/>
      <c r="H2" s="77"/>
    </row>
    <row r="5" s="35" customFormat="1" ht="13.5" thickBot="1">
      <c r="B5" s="1"/>
    </row>
    <row r="6" spans="1:8" ht="48.75" customHeight="1" thickTop="1">
      <c r="A6" s="15" t="s">
        <v>0</v>
      </c>
      <c r="B6" s="16" t="s">
        <v>12</v>
      </c>
      <c r="C6" s="16" t="s">
        <v>13</v>
      </c>
      <c r="D6" s="16" t="s">
        <v>14</v>
      </c>
      <c r="E6" s="16" t="s">
        <v>16</v>
      </c>
      <c r="F6" s="16" t="s">
        <v>15</v>
      </c>
      <c r="G6" s="16" t="s">
        <v>2</v>
      </c>
      <c r="H6" s="17" t="s">
        <v>5</v>
      </c>
    </row>
    <row r="7" spans="1:8" ht="13.5" thickBot="1">
      <c r="A7" s="36"/>
      <c r="B7" s="37" t="s">
        <v>17</v>
      </c>
      <c r="C7" s="38" t="s">
        <v>18</v>
      </c>
      <c r="D7" s="38" t="s">
        <v>19</v>
      </c>
      <c r="E7" s="38" t="s">
        <v>20</v>
      </c>
      <c r="F7" s="38" t="s">
        <v>21</v>
      </c>
      <c r="G7" s="38" t="s">
        <v>22</v>
      </c>
      <c r="H7" s="39" t="s">
        <v>23</v>
      </c>
    </row>
    <row r="8" spans="1:8" ht="30.75" customHeight="1" thickTop="1">
      <c r="A8" s="18">
        <v>2006</v>
      </c>
      <c r="B8" s="40">
        <v>30</v>
      </c>
      <c r="C8" s="43">
        <v>19110</v>
      </c>
      <c r="D8" s="26"/>
      <c r="E8" s="19">
        <f>ROUND(D8*B8/100,2)</f>
        <v>0</v>
      </c>
      <c r="F8" s="20">
        <f>IF(D8="",0,MAX(C8,E8))</f>
        <v>0</v>
      </c>
      <c r="G8" s="21">
        <f>ROUND(F8*0.2,2)</f>
        <v>0</v>
      </c>
      <c r="H8" s="22">
        <f>ROUND(F8*0.15,2)</f>
        <v>0</v>
      </c>
    </row>
    <row r="9" spans="1:8" ht="30.75" customHeight="1">
      <c r="A9" s="7">
        <v>2007</v>
      </c>
      <c r="B9" s="41">
        <v>25</v>
      </c>
      <c r="C9" s="44">
        <v>20650</v>
      </c>
      <c r="D9" s="27"/>
      <c r="E9" s="3">
        <f>ROUND(D9*B9/100,2)</f>
        <v>0</v>
      </c>
      <c r="F9" s="4">
        <f>IF(D9="",0,MAX(C9,E9))</f>
        <v>0</v>
      </c>
      <c r="G9" s="5">
        <f>ROUND(F9*0.2,2)</f>
        <v>0</v>
      </c>
      <c r="H9" s="8">
        <f>ROUND(F9*0.15,2)</f>
        <v>0</v>
      </c>
    </row>
    <row r="10" spans="1:8" ht="30.75" customHeight="1">
      <c r="A10" s="7">
        <v>2008</v>
      </c>
      <c r="B10" s="41">
        <v>20</v>
      </c>
      <c r="C10" s="44">
        <v>22440</v>
      </c>
      <c r="D10" s="27"/>
      <c r="E10" s="3">
        <f>ROUND(D10*B10/100,2)</f>
        <v>0</v>
      </c>
      <c r="F10" s="4">
        <f>IF(D10="",0,MAX(C10,E10))</f>
        <v>0</v>
      </c>
      <c r="G10" s="5">
        <f>ROUND(F10*0.2,2)</f>
        <v>0</v>
      </c>
      <c r="H10" s="8">
        <f>ROUND(F10*0.15,2)</f>
        <v>0</v>
      </c>
    </row>
    <row r="11" spans="1:8" ht="30.75" customHeight="1" thickBot="1">
      <c r="A11" s="9">
        <v>2009</v>
      </c>
      <c r="B11" s="42">
        <v>15</v>
      </c>
      <c r="C11" s="45">
        <v>24460</v>
      </c>
      <c r="D11" s="28"/>
      <c r="E11" s="10">
        <f>ROUND(D11*B11/100,2)</f>
        <v>0</v>
      </c>
      <c r="F11" s="4">
        <f>IF(D11="",0,MAX(C11,E11))</f>
        <v>0</v>
      </c>
      <c r="G11" s="11">
        <f>ROUND(F11*0.2,2)</f>
        <v>0</v>
      </c>
      <c r="H11" s="12">
        <f>ROUND(F11*0.15,2)</f>
        <v>0</v>
      </c>
    </row>
    <row r="12" spans="1:8" ht="30.75" customHeight="1" thickBot="1" thickTop="1">
      <c r="A12" s="78" t="s">
        <v>3</v>
      </c>
      <c r="B12" s="79"/>
      <c r="C12" s="79"/>
      <c r="D12" s="80"/>
      <c r="E12" s="13">
        <f>SUM(E8:E11)</f>
        <v>0</v>
      </c>
      <c r="F12" s="13">
        <f>SUM(F8:F11)</f>
        <v>0</v>
      </c>
      <c r="G12" s="13">
        <f>SUM(G8:G11)</f>
        <v>0</v>
      </c>
      <c r="H12" s="14">
        <f>SUM(H8:H11)</f>
        <v>0</v>
      </c>
    </row>
    <row r="13" spans="1:8" ht="18.75" customHeight="1" thickTop="1">
      <c r="A13" s="23"/>
      <c r="B13" s="24"/>
      <c r="C13" s="24"/>
      <c r="D13" s="24"/>
      <c r="E13" s="25"/>
      <c r="F13" s="33"/>
      <c r="G13" s="32"/>
      <c r="H13" s="34" t="s">
        <v>6</v>
      </c>
    </row>
    <row r="14" spans="1:8" ht="30.75" customHeight="1">
      <c r="A14" s="23"/>
      <c r="B14" s="24"/>
      <c r="C14" s="24"/>
      <c r="D14" s="24"/>
      <c r="E14" s="25"/>
      <c r="F14" s="25"/>
      <c r="G14" s="25"/>
      <c r="H14" s="25"/>
    </row>
    <row r="16" ht="12.75">
      <c r="A16" s="6" t="s">
        <v>24</v>
      </c>
    </row>
    <row r="17" spans="1:8" ht="40.5" customHeight="1">
      <c r="A17" s="81" t="s">
        <v>11</v>
      </c>
      <c r="B17" s="82"/>
      <c r="C17" s="82"/>
      <c r="D17" s="82"/>
      <c r="E17" s="82"/>
      <c r="F17" s="82"/>
      <c r="G17" s="82"/>
      <c r="H17" s="82"/>
    </row>
    <row r="19" ht="12.75">
      <c r="E19" s="2"/>
    </row>
  </sheetData>
  <sheetProtection password="EF25" sheet="1" objects="1" scenarios="1" selectLockedCells="1"/>
  <mergeCells count="3">
    <mergeCell ref="A2:H2"/>
    <mergeCell ref="A12:D12"/>
    <mergeCell ref="A17:H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workbookViewId="0" topLeftCell="A1">
      <selection activeCell="D11" sqref="D11"/>
    </sheetView>
  </sheetViews>
  <sheetFormatPr defaultColWidth="9.00390625" defaultRowHeight="12.75"/>
  <cols>
    <col min="2" max="2" width="15.875" style="0" customWidth="1"/>
    <col min="3" max="3" width="14.375" style="0" customWidth="1"/>
    <col min="4" max="4" width="12.75390625" style="0" customWidth="1"/>
    <col min="5" max="5" width="17.375" style="0" customWidth="1"/>
    <col min="6" max="6" width="12.875" style="0" bestFit="1" customWidth="1"/>
    <col min="7" max="7" width="14.75390625" style="0" customWidth="1"/>
    <col min="8" max="8" width="15.375" style="0" customWidth="1"/>
  </cols>
  <sheetData>
    <row r="2" spans="1:8" ht="36.75" customHeight="1">
      <c r="A2" s="77" t="s">
        <v>7</v>
      </c>
      <c r="B2" s="77"/>
      <c r="C2" s="77"/>
      <c r="D2" s="77"/>
      <c r="E2" s="77"/>
      <c r="F2" s="77"/>
      <c r="G2" s="77"/>
      <c r="H2" s="77"/>
    </row>
    <row r="5" ht="13.5" thickBot="1"/>
    <row r="6" spans="1:8" ht="48.75" customHeight="1" thickTop="1">
      <c r="A6" s="15" t="s">
        <v>0</v>
      </c>
      <c r="B6" s="16" t="s">
        <v>12</v>
      </c>
      <c r="C6" s="16" t="s">
        <v>13</v>
      </c>
      <c r="D6" s="16" t="s">
        <v>14</v>
      </c>
      <c r="E6" s="16" t="s">
        <v>16</v>
      </c>
      <c r="F6" s="16" t="s">
        <v>15</v>
      </c>
      <c r="G6" s="16" t="s">
        <v>2</v>
      </c>
      <c r="H6" s="17" t="s">
        <v>5</v>
      </c>
    </row>
    <row r="7" spans="1:8" ht="13.5" thickBot="1">
      <c r="A7" s="36"/>
      <c r="B7" s="37" t="s">
        <v>17</v>
      </c>
      <c r="C7" s="38" t="s">
        <v>18</v>
      </c>
      <c r="D7" s="38" t="s">
        <v>19</v>
      </c>
      <c r="E7" s="38" t="s">
        <v>20</v>
      </c>
      <c r="F7" s="38" t="s">
        <v>21</v>
      </c>
      <c r="G7" s="38" t="s">
        <v>22</v>
      </c>
      <c r="H7" s="39" t="s">
        <v>23</v>
      </c>
    </row>
    <row r="8" spans="1:8" ht="30.75" customHeight="1" thickTop="1">
      <c r="A8" s="18">
        <v>2006</v>
      </c>
      <c r="B8" s="40">
        <v>30</v>
      </c>
      <c r="C8" s="43">
        <v>6370</v>
      </c>
      <c r="D8" s="26"/>
      <c r="E8" s="19">
        <f>ROUND(D8*B8/100,2)</f>
        <v>0</v>
      </c>
      <c r="F8" s="29">
        <f>IF(D8="",0,MAX(C8,E8))</f>
        <v>0</v>
      </c>
      <c r="G8" s="21">
        <f>ROUND(F8*0.2,2)</f>
        <v>0</v>
      </c>
      <c r="H8" s="22">
        <f>ROUND(F8*0.15,2)</f>
        <v>0</v>
      </c>
    </row>
    <row r="9" spans="1:8" ht="30.75" customHeight="1">
      <c r="A9" s="7">
        <v>2007</v>
      </c>
      <c r="B9" s="41">
        <v>25</v>
      </c>
      <c r="C9" s="44">
        <v>6880</v>
      </c>
      <c r="D9" s="27"/>
      <c r="E9" s="3">
        <f>ROUND(D9*B9/100,2)</f>
        <v>0</v>
      </c>
      <c r="F9" s="30">
        <f>IF(D9="",0,MAX(C9,E9))</f>
        <v>0</v>
      </c>
      <c r="G9" s="5">
        <f>ROUND(F9*0.2,2)</f>
        <v>0</v>
      </c>
      <c r="H9" s="8">
        <f>ROUND(F9*0.15,2)</f>
        <v>0</v>
      </c>
    </row>
    <row r="10" spans="1:8" ht="30.75" customHeight="1">
      <c r="A10" s="7">
        <v>2008</v>
      </c>
      <c r="B10" s="41">
        <v>20</v>
      </c>
      <c r="C10" s="44">
        <v>7480</v>
      </c>
      <c r="D10" s="27"/>
      <c r="E10" s="3">
        <f>ROUND(D10*B10/100,2)</f>
        <v>0</v>
      </c>
      <c r="F10" s="30">
        <f>IF(D10="",0,MAX(C10,E10))</f>
        <v>0</v>
      </c>
      <c r="G10" s="5">
        <f>ROUND(F10*0.2,2)</f>
        <v>0</v>
      </c>
      <c r="H10" s="8">
        <f>ROUND(F10*0.15,2)</f>
        <v>0</v>
      </c>
    </row>
    <row r="11" spans="1:8" ht="30.75" customHeight="1" thickBot="1">
      <c r="A11" s="9">
        <v>2009</v>
      </c>
      <c r="B11" s="42">
        <v>15</v>
      </c>
      <c r="C11" s="45">
        <v>8150</v>
      </c>
      <c r="D11" s="28"/>
      <c r="E11" s="10">
        <f>ROUND(D11*B11/100,2)</f>
        <v>0</v>
      </c>
      <c r="F11" s="30">
        <f>IF(D11="",0,MAX(C11,E11))</f>
        <v>0</v>
      </c>
      <c r="G11" s="11">
        <f>ROUND(F11*0.2,2)</f>
        <v>0</v>
      </c>
      <c r="H11" s="12">
        <f>ROUND(F11*0.15,2)</f>
        <v>0</v>
      </c>
    </row>
    <row r="12" spans="1:8" ht="30.75" customHeight="1" thickBot="1" thickTop="1">
      <c r="A12" s="78" t="s">
        <v>3</v>
      </c>
      <c r="B12" s="79"/>
      <c r="C12" s="79"/>
      <c r="D12" s="80"/>
      <c r="E12" s="13">
        <f>SUM(E8:E11)</f>
        <v>0</v>
      </c>
      <c r="F12" s="13">
        <f>SUM(F8:F11)</f>
        <v>0</v>
      </c>
      <c r="G12" s="13">
        <f>SUM(G8:G11)</f>
        <v>0</v>
      </c>
      <c r="H12" s="14">
        <f>SUM(H8:H11)</f>
        <v>0</v>
      </c>
    </row>
    <row r="13" spans="1:8" ht="18.75" customHeight="1" thickTop="1">
      <c r="A13" s="23"/>
      <c r="B13" s="24"/>
      <c r="C13" s="24"/>
      <c r="D13" s="24"/>
      <c r="E13" s="25"/>
      <c r="F13" s="33"/>
      <c r="G13" s="32"/>
      <c r="H13" s="34" t="s">
        <v>6</v>
      </c>
    </row>
    <row r="14" spans="1:8" ht="30.75" customHeight="1">
      <c r="A14" s="23"/>
      <c r="B14" s="24"/>
      <c r="C14" s="24"/>
      <c r="D14" s="24"/>
      <c r="E14" s="25"/>
      <c r="F14" s="25"/>
      <c r="G14" s="25"/>
      <c r="H14" s="25"/>
    </row>
    <row r="16" ht="12.75">
      <c r="A16" s="6" t="s">
        <v>24</v>
      </c>
    </row>
    <row r="17" spans="1:8" ht="47.25" customHeight="1">
      <c r="A17" s="81" t="s">
        <v>11</v>
      </c>
      <c r="B17" s="82"/>
      <c r="C17" s="82"/>
      <c r="D17" s="82"/>
      <c r="E17" s="82"/>
      <c r="F17" s="82"/>
      <c r="G17" s="82"/>
      <c r="H17" s="82"/>
    </row>
    <row r="19" ht="12.75">
      <c r="E19" s="2"/>
    </row>
  </sheetData>
  <sheetProtection password="EF25" sheet="1" objects="1" scenarios="1" selectLockedCells="1"/>
  <mergeCells count="3">
    <mergeCell ref="A2:H2"/>
    <mergeCell ref="A12:D12"/>
    <mergeCell ref="A17:H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workbookViewId="0" topLeftCell="A1">
      <selection activeCell="D8" sqref="D8"/>
    </sheetView>
  </sheetViews>
  <sheetFormatPr defaultColWidth="9.00390625" defaultRowHeight="12.75"/>
  <cols>
    <col min="2" max="2" width="15.875" style="0" customWidth="1"/>
    <col min="3" max="3" width="14.375" style="0" customWidth="1"/>
    <col min="4" max="4" width="12.75390625" style="0" customWidth="1"/>
    <col min="5" max="5" width="17.375" style="0" customWidth="1"/>
    <col min="6" max="6" width="12.875" style="0" bestFit="1" customWidth="1"/>
    <col min="7" max="7" width="14.75390625" style="0" customWidth="1"/>
    <col min="8" max="8" width="15.375" style="0" customWidth="1"/>
  </cols>
  <sheetData>
    <row r="2" spans="1:8" ht="43.5" customHeight="1">
      <c r="A2" s="83" t="s">
        <v>8</v>
      </c>
      <c r="B2" s="77"/>
      <c r="C2" s="77"/>
      <c r="D2" s="77"/>
      <c r="E2" s="77"/>
      <c r="F2" s="77"/>
      <c r="G2" s="77"/>
      <c r="H2" s="77"/>
    </row>
    <row r="5" ht="13.5" thickBot="1"/>
    <row r="6" spans="1:8" ht="48.75" customHeight="1" thickTop="1">
      <c r="A6" s="15" t="s">
        <v>0</v>
      </c>
      <c r="B6" s="16" t="s">
        <v>12</v>
      </c>
      <c r="C6" s="16" t="s">
        <v>13</v>
      </c>
      <c r="D6" s="16" t="s">
        <v>14</v>
      </c>
      <c r="E6" s="16" t="s">
        <v>16</v>
      </c>
      <c r="F6" s="16" t="s">
        <v>15</v>
      </c>
      <c r="G6" s="16" t="s">
        <v>2</v>
      </c>
      <c r="H6" s="17" t="s">
        <v>5</v>
      </c>
    </row>
    <row r="7" spans="1:8" ht="13.5" thickBot="1">
      <c r="A7" s="36"/>
      <c r="B7" s="37" t="s">
        <v>17</v>
      </c>
      <c r="C7" s="38" t="s">
        <v>18</v>
      </c>
      <c r="D7" s="38" t="s">
        <v>19</v>
      </c>
      <c r="E7" s="38" t="s">
        <v>20</v>
      </c>
      <c r="F7" s="38" t="s">
        <v>21</v>
      </c>
      <c r="G7" s="38" t="s">
        <v>22</v>
      </c>
      <c r="H7" s="39" t="s">
        <v>23</v>
      </c>
    </row>
    <row r="8" spans="1:8" ht="30.75" customHeight="1" thickTop="1">
      <c r="A8" s="18">
        <v>2006</v>
      </c>
      <c r="B8" s="40">
        <v>30</v>
      </c>
      <c r="C8" s="43">
        <v>9550</v>
      </c>
      <c r="D8" s="26"/>
      <c r="E8" s="19">
        <f>ROUND(D8*B8/100,2)</f>
        <v>0</v>
      </c>
      <c r="F8" s="29">
        <f>IF(D8="",0,MAX(C8,E8))</f>
        <v>0</v>
      </c>
      <c r="G8" s="21">
        <f>ROUND(F8*0.2,2)</f>
        <v>0</v>
      </c>
      <c r="H8" s="22">
        <f>ROUND(F8*0.15,2)</f>
        <v>0</v>
      </c>
    </row>
    <row r="9" spans="1:8" ht="30.75" customHeight="1">
      <c r="A9" s="7">
        <v>2007</v>
      </c>
      <c r="B9" s="41">
        <v>25</v>
      </c>
      <c r="C9" s="44">
        <v>10320</v>
      </c>
      <c r="D9" s="27"/>
      <c r="E9" s="3">
        <f>ROUND(D9*B9/100,2)</f>
        <v>0</v>
      </c>
      <c r="F9" s="30">
        <f>IF(D9="",0,MAX(C9,E9))</f>
        <v>0</v>
      </c>
      <c r="G9" s="5">
        <f>ROUND(F9*0.2,2)</f>
        <v>0</v>
      </c>
      <c r="H9" s="8">
        <f>ROUND(F9*0.15,2)</f>
        <v>0</v>
      </c>
    </row>
    <row r="10" spans="1:8" ht="30.75" customHeight="1">
      <c r="A10" s="7">
        <v>2008</v>
      </c>
      <c r="B10" s="41">
        <v>20</v>
      </c>
      <c r="C10" s="44">
        <v>11220</v>
      </c>
      <c r="D10" s="27"/>
      <c r="E10" s="3">
        <f>ROUND(D10*B10/100,2)</f>
        <v>0</v>
      </c>
      <c r="F10" s="30">
        <f>IF(D10="",0,MAX(C10,E10))</f>
        <v>0</v>
      </c>
      <c r="G10" s="5">
        <f>ROUND(F10*0.2,2)</f>
        <v>0</v>
      </c>
      <c r="H10" s="8">
        <f>ROUND(F10*0.15,2)</f>
        <v>0</v>
      </c>
    </row>
    <row r="11" spans="1:8" ht="30.75" customHeight="1" thickBot="1">
      <c r="A11" s="9">
        <v>2009</v>
      </c>
      <c r="B11" s="42">
        <v>15</v>
      </c>
      <c r="C11" s="45">
        <v>12230</v>
      </c>
      <c r="D11" s="28"/>
      <c r="E11" s="10">
        <f>ROUND(D11*B11/100,2)</f>
        <v>0</v>
      </c>
      <c r="F11" s="30">
        <f>IF(D11="",0,MAX(C11,E11))</f>
        <v>0</v>
      </c>
      <c r="G11" s="11">
        <f>ROUND(F11*0.2,2)</f>
        <v>0</v>
      </c>
      <c r="H11" s="12">
        <f>ROUND(F11*0.15,2)</f>
        <v>0</v>
      </c>
    </row>
    <row r="12" spans="1:8" ht="30.75" customHeight="1" thickBot="1" thickTop="1">
      <c r="A12" s="78" t="s">
        <v>3</v>
      </c>
      <c r="B12" s="79"/>
      <c r="C12" s="79"/>
      <c r="D12" s="80"/>
      <c r="E12" s="13">
        <f>SUM(E8:E11)</f>
        <v>0</v>
      </c>
      <c r="F12" s="13">
        <f>SUM(F8:F11)</f>
        <v>0</v>
      </c>
      <c r="G12" s="13">
        <f>SUM(G8:G11)</f>
        <v>0</v>
      </c>
      <c r="H12" s="14">
        <f>SUM(H8:H11)</f>
        <v>0</v>
      </c>
    </row>
    <row r="13" spans="1:8" ht="18.75" customHeight="1" thickTop="1">
      <c r="A13" s="23"/>
      <c r="B13" s="24"/>
      <c r="C13" s="24"/>
      <c r="D13" s="24"/>
      <c r="E13" s="25"/>
      <c r="F13" s="33"/>
      <c r="G13" s="32"/>
      <c r="H13" s="34" t="s">
        <v>6</v>
      </c>
    </row>
    <row r="14" spans="1:8" ht="30.75" customHeight="1">
      <c r="A14" s="23"/>
      <c r="B14" s="24"/>
      <c r="C14" s="24"/>
      <c r="D14" s="24"/>
      <c r="E14" s="25"/>
      <c r="F14" s="25"/>
      <c r="G14" s="25"/>
      <c r="H14" s="25"/>
    </row>
    <row r="16" ht="12.75">
      <c r="A16" s="6" t="s">
        <v>24</v>
      </c>
    </row>
    <row r="17" spans="1:8" ht="44.25" customHeight="1">
      <c r="A17" s="81" t="s">
        <v>11</v>
      </c>
      <c r="B17" s="82"/>
      <c r="C17" s="82"/>
      <c r="D17" s="82"/>
      <c r="E17" s="82"/>
      <c r="F17" s="82"/>
      <c r="G17" s="82"/>
      <c r="H17" s="82"/>
    </row>
    <row r="19" ht="12.75">
      <c r="E19" s="2"/>
    </row>
  </sheetData>
  <sheetProtection password="EF25" sheet="1" objects="1" scenarios="1" selectLockedCells="1"/>
  <mergeCells count="3">
    <mergeCell ref="A2:H2"/>
    <mergeCell ref="A12:D12"/>
    <mergeCell ref="A17:H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workbookViewId="0" topLeftCell="A1">
      <selection activeCell="D8" sqref="D8"/>
    </sheetView>
  </sheetViews>
  <sheetFormatPr defaultColWidth="9.00390625" defaultRowHeight="12.75"/>
  <cols>
    <col min="2" max="2" width="15.875" style="0" customWidth="1"/>
    <col min="3" max="3" width="14.375" style="0" customWidth="1"/>
    <col min="4" max="4" width="12.75390625" style="0" customWidth="1"/>
    <col min="5" max="5" width="17.375" style="0" customWidth="1"/>
    <col min="6" max="6" width="12.875" style="0" bestFit="1" customWidth="1"/>
    <col min="7" max="7" width="14.75390625" style="0" customWidth="1"/>
    <col min="8" max="8" width="15.375" style="0" customWidth="1"/>
  </cols>
  <sheetData>
    <row r="2" spans="1:8" ht="43.5" customHeight="1">
      <c r="A2" s="83" t="s">
        <v>44</v>
      </c>
      <c r="B2" s="77"/>
      <c r="C2" s="77"/>
      <c r="D2" s="77"/>
      <c r="E2" s="77"/>
      <c r="F2" s="77"/>
      <c r="G2" s="77"/>
      <c r="H2" s="77"/>
    </row>
    <row r="5" ht="13.5" thickBot="1"/>
    <row r="6" spans="1:8" ht="48.75" customHeight="1" thickTop="1">
      <c r="A6" s="15" t="s">
        <v>0</v>
      </c>
      <c r="B6" s="16" t="s">
        <v>12</v>
      </c>
      <c r="C6" s="16" t="s">
        <v>13</v>
      </c>
      <c r="D6" s="16" t="s">
        <v>14</v>
      </c>
      <c r="E6" s="16" t="s">
        <v>16</v>
      </c>
      <c r="F6" s="16" t="s">
        <v>15</v>
      </c>
      <c r="G6" s="16" t="s">
        <v>2</v>
      </c>
      <c r="H6" s="17" t="s">
        <v>5</v>
      </c>
    </row>
    <row r="7" spans="1:8" ht="13.5" thickBot="1">
      <c r="A7" s="36"/>
      <c r="B7" s="37" t="s">
        <v>17</v>
      </c>
      <c r="C7" s="38" t="s">
        <v>18</v>
      </c>
      <c r="D7" s="38" t="s">
        <v>19</v>
      </c>
      <c r="E7" s="38" t="s">
        <v>20</v>
      </c>
      <c r="F7" s="38" t="s">
        <v>21</v>
      </c>
      <c r="G7" s="38" t="s">
        <v>22</v>
      </c>
      <c r="H7" s="39" t="s">
        <v>23</v>
      </c>
    </row>
    <row r="8" spans="1:8" ht="30.75" customHeight="1" thickTop="1">
      <c r="A8" s="18">
        <v>2006</v>
      </c>
      <c r="B8" s="40">
        <v>30</v>
      </c>
      <c r="C8" s="43">
        <v>955</v>
      </c>
      <c r="D8" s="26"/>
      <c r="E8" s="19">
        <f>ROUND(D8*B8/100,2)</f>
        <v>0</v>
      </c>
      <c r="F8" s="29">
        <f>IF(D8="",0,MAX(C8,E8))</f>
        <v>0</v>
      </c>
      <c r="G8" s="21">
        <f>ROUND(F8*0.2,2)</f>
        <v>0</v>
      </c>
      <c r="H8" s="22">
        <f>ROUND(F8*0.15,2)</f>
        <v>0</v>
      </c>
    </row>
    <row r="9" spans="1:8" ht="30.75" customHeight="1">
      <c r="A9" s="7">
        <v>2007</v>
      </c>
      <c r="B9" s="41">
        <v>25</v>
      </c>
      <c r="C9" s="44">
        <v>1032</v>
      </c>
      <c r="D9" s="27"/>
      <c r="E9" s="3">
        <f>ROUND(D9*B9/100,2)</f>
        <v>0</v>
      </c>
      <c r="F9" s="30">
        <f>IF(D9="",0,MAX(C9,E9))</f>
        <v>0</v>
      </c>
      <c r="G9" s="5">
        <f>ROUND(F9*0.2,2)</f>
        <v>0</v>
      </c>
      <c r="H9" s="8">
        <f>ROUND(F9*0.15,2)</f>
        <v>0</v>
      </c>
    </row>
    <row r="10" spans="1:8" ht="30.75" customHeight="1">
      <c r="A10" s="7">
        <v>2008</v>
      </c>
      <c r="B10" s="41">
        <v>20</v>
      </c>
      <c r="C10" s="44">
        <v>1122</v>
      </c>
      <c r="D10" s="27"/>
      <c r="E10" s="3">
        <f>ROUND(D10*B10/100,2)</f>
        <v>0</v>
      </c>
      <c r="F10" s="30">
        <f>IF(D10="",0,MAX(C10,E10))</f>
        <v>0</v>
      </c>
      <c r="G10" s="5">
        <f>ROUND(F10*0.2,2)</f>
        <v>0</v>
      </c>
      <c r="H10" s="8">
        <f>ROUND(F10*0.15,2)</f>
        <v>0</v>
      </c>
    </row>
    <row r="11" spans="1:8" ht="30.75" customHeight="1" thickBot="1">
      <c r="A11" s="9">
        <v>2009</v>
      </c>
      <c r="B11" s="42">
        <v>15</v>
      </c>
      <c r="C11" s="45">
        <v>1223</v>
      </c>
      <c r="D11" s="28"/>
      <c r="E11" s="10">
        <f>ROUND(D11*B11/100,2)</f>
        <v>0</v>
      </c>
      <c r="F11" s="30">
        <f>IF(D11="",0,MAX(C11,E11))</f>
        <v>0</v>
      </c>
      <c r="G11" s="11">
        <f>ROUND(F11*0.2,2)</f>
        <v>0</v>
      </c>
      <c r="H11" s="12">
        <f>ROUND(F11*0.15,2)</f>
        <v>0</v>
      </c>
    </row>
    <row r="12" spans="1:8" ht="30.75" customHeight="1" thickBot="1" thickTop="1">
      <c r="A12" s="78" t="s">
        <v>3</v>
      </c>
      <c r="B12" s="79"/>
      <c r="C12" s="79"/>
      <c r="D12" s="80"/>
      <c r="E12" s="13">
        <f>SUM(E8:E11)</f>
        <v>0</v>
      </c>
      <c r="F12" s="13">
        <f>SUM(F8:F11)</f>
        <v>0</v>
      </c>
      <c r="G12" s="13">
        <f>SUM(G8:G11)</f>
        <v>0</v>
      </c>
      <c r="H12" s="14">
        <f>SUM(H8:H11)</f>
        <v>0</v>
      </c>
    </row>
    <row r="13" spans="1:8" ht="18.75" customHeight="1" thickTop="1">
      <c r="A13" s="23"/>
      <c r="B13" s="24"/>
      <c r="C13" s="24"/>
      <c r="D13" s="24"/>
      <c r="E13" s="25"/>
      <c r="F13" s="33"/>
      <c r="G13" s="32"/>
      <c r="H13" s="34" t="s">
        <v>6</v>
      </c>
    </row>
    <row r="14" spans="1:8" ht="30.75" customHeight="1">
      <c r="A14" s="23"/>
      <c r="B14" s="24"/>
      <c r="C14" s="24"/>
      <c r="D14" s="24"/>
      <c r="E14" s="25"/>
      <c r="F14" s="25"/>
      <c r="G14" s="25"/>
      <c r="H14" s="25"/>
    </row>
    <row r="16" ht="12.75">
      <c r="A16" s="6" t="s">
        <v>24</v>
      </c>
    </row>
    <row r="17" spans="1:8" ht="44.25" customHeight="1">
      <c r="A17" s="81" t="s">
        <v>11</v>
      </c>
      <c r="B17" s="82"/>
      <c r="C17" s="82"/>
      <c r="D17" s="82"/>
      <c r="E17" s="82"/>
      <c r="F17" s="82"/>
      <c r="G17" s="82"/>
      <c r="H17" s="82"/>
    </row>
    <row r="19" ht="12.75">
      <c r="E19" s="2"/>
    </row>
  </sheetData>
  <sheetProtection password="EF25" sheet="1" objects="1" scenarios="1" selectLockedCells="1"/>
  <mergeCells count="3">
    <mergeCell ref="A2:H2"/>
    <mergeCell ref="A12:D12"/>
    <mergeCell ref="A17:H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workbookViewId="0" topLeftCell="A1">
      <selection activeCell="D8" sqref="D8"/>
    </sheetView>
  </sheetViews>
  <sheetFormatPr defaultColWidth="9.00390625" defaultRowHeight="12.75"/>
  <cols>
    <col min="2" max="2" width="15.875" style="0" customWidth="1"/>
    <col min="3" max="3" width="14.375" style="0" customWidth="1"/>
    <col min="4" max="4" width="12.75390625" style="0" customWidth="1"/>
    <col min="5" max="5" width="17.375" style="0" customWidth="1"/>
    <col min="6" max="6" width="12.875" style="0" bestFit="1" customWidth="1"/>
    <col min="7" max="7" width="14.75390625" style="0" customWidth="1"/>
    <col min="8" max="8" width="15.375" style="0" customWidth="1"/>
  </cols>
  <sheetData>
    <row r="2" spans="1:8" ht="43.5" customHeight="1">
      <c r="A2" s="83" t="s">
        <v>45</v>
      </c>
      <c r="B2" s="77"/>
      <c r="C2" s="77"/>
      <c r="D2" s="77"/>
      <c r="E2" s="77"/>
      <c r="F2" s="77"/>
      <c r="G2" s="77"/>
      <c r="H2" s="77"/>
    </row>
    <row r="5" ht="13.5" thickBot="1"/>
    <row r="6" spans="1:8" ht="48.75" customHeight="1" thickTop="1">
      <c r="A6" s="15" t="s">
        <v>0</v>
      </c>
      <c r="B6" s="16" t="s">
        <v>12</v>
      </c>
      <c r="C6" s="16" t="s">
        <v>13</v>
      </c>
      <c r="D6" s="16" t="s">
        <v>14</v>
      </c>
      <c r="E6" s="16" t="s">
        <v>16</v>
      </c>
      <c r="F6" s="16" t="s">
        <v>15</v>
      </c>
      <c r="G6" s="16" t="s">
        <v>2</v>
      </c>
      <c r="H6" s="17" t="s">
        <v>5</v>
      </c>
    </row>
    <row r="7" spans="1:8" ht="13.5" thickBot="1">
      <c r="A7" s="36"/>
      <c r="B7" s="37" t="s">
        <v>17</v>
      </c>
      <c r="C7" s="38" t="s">
        <v>18</v>
      </c>
      <c r="D7" s="38" t="s">
        <v>19</v>
      </c>
      <c r="E7" s="38" t="s">
        <v>20</v>
      </c>
      <c r="F7" s="38" t="s">
        <v>21</v>
      </c>
      <c r="G7" s="38" t="s">
        <v>22</v>
      </c>
      <c r="H7" s="39" t="s">
        <v>23</v>
      </c>
    </row>
    <row r="8" spans="1:8" ht="30.75" customHeight="1" thickTop="1">
      <c r="A8" s="18">
        <v>2006</v>
      </c>
      <c r="B8" s="40">
        <v>30</v>
      </c>
      <c r="C8" s="43">
        <v>1910</v>
      </c>
      <c r="D8" s="26"/>
      <c r="E8" s="19">
        <f>ROUND(D8*B8/100,2)</f>
        <v>0</v>
      </c>
      <c r="F8" s="29">
        <f>IF(D8="",0,MAX(C8,E8))</f>
        <v>0</v>
      </c>
      <c r="G8" s="21">
        <f>ROUND(F8*0.2,2)</f>
        <v>0</v>
      </c>
      <c r="H8" s="22">
        <f>ROUND(F8*0.15,2)</f>
        <v>0</v>
      </c>
    </row>
    <row r="9" spans="1:8" ht="30.75" customHeight="1">
      <c r="A9" s="7">
        <v>2007</v>
      </c>
      <c r="B9" s="41">
        <v>25</v>
      </c>
      <c r="C9" s="44">
        <v>2064</v>
      </c>
      <c r="D9" s="27"/>
      <c r="E9" s="3">
        <f>ROUND(D9*B9/100,2)</f>
        <v>0</v>
      </c>
      <c r="F9" s="30">
        <f>IF(D9="",0,MAX(C9,E9))</f>
        <v>0</v>
      </c>
      <c r="G9" s="5">
        <f>ROUND(F9*0.2,2)</f>
        <v>0</v>
      </c>
      <c r="H9" s="8">
        <f>ROUND(F9*0.15,2)</f>
        <v>0</v>
      </c>
    </row>
    <row r="10" spans="1:8" ht="30.75" customHeight="1">
      <c r="A10" s="7">
        <v>2008</v>
      </c>
      <c r="B10" s="41">
        <v>20</v>
      </c>
      <c r="C10" s="44">
        <v>2244</v>
      </c>
      <c r="D10" s="27"/>
      <c r="E10" s="3">
        <f>ROUND(D10*B10/100,2)</f>
        <v>0</v>
      </c>
      <c r="F10" s="30">
        <f>IF(D10="",0,MAX(C10,E10))</f>
        <v>0</v>
      </c>
      <c r="G10" s="5">
        <f>ROUND(F10*0.2,2)</f>
        <v>0</v>
      </c>
      <c r="H10" s="8">
        <f>ROUND(F10*0.15,2)</f>
        <v>0</v>
      </c>
    </row>
    <row r="11" spans="1:8" ht="30.75" customHeight="1" thickBot="1">
      <c r="A11" s="9">
        <v>2009</v>
      </c>
      <c r="B11" s="42">
        <v>15</v>
      </c>
      <c r="C11" s="45">
        <v>2446</v>
      </c>
      <c r="D11" s="28"/>
      <c r="E11" s="10">
        <f>ROUND(D11*B11/100,2)</f>
        <v>0</v>
      </c>
      <c r="F11" s="30">
        <f>IF(D11="",0,MAX(C11,E11))</f>
        <v>0</v>
      </c>
      <c r="G11" s="11">
        <f>ROUND(F11*0.2,2)</f>
        <v>0</v>
      </c>
      <c r="H11" s="12">
        <f>ROUND(F11*0.15,2)</f>
        <v>0</v>
      </c>
    </row>
    <row r="12" spans="1:8" ht="30.75" customHeight="1" thickBot="1" thickTop="1">
      <c r="A12" s="78" t="s">
        <v>3</v>
      </c>
      <c r="B12" s="79"/>
      <c r="C12" s="79"/>
      <c r="D12" s="80"/>
      <c r="E12" s="13">
        <f>SUM(E8:E11)</f>
        <v>0</v>
      </c>
      <c r="F12" s="13">
        <f>SUM(F8:F11)</f>
        <v>0</v>
      </c>
      <c r="G12" s="13">
        <f>SUM(G8:G11)</f>
        <v>0</v>
      </c>
      <c r="H12" s="14">
        <f>SUM(H8:H11)</f>
        <v>0</v>
      </c>
    </row>
    <row r="13" spans="1:8" ht="18.75" customHeight="1" thickTop="1">
      <c r="A13" s="23"/>
      <c r="B13" s="24"/>
      <c r="C13" s="24"/>
      <c r="D13" s="24"/>
      <c r="E13" s="25"/>
      <c r="F13" s="33"/>
      <c r="G13" s="32"/>
      <c r="H13" s="34" t="s">
        <v>6</v>
      </c>
    </row>
    <row r="14" spans="1:8" ht="30.75" customHeight="1">
      <c r="A14" s="23"/>
      <c r="B14" s="24"/>
      <c r="C14" s="24"/>
      <c r="D14" s="24"/>
      <c r="E14" s="25"/>
      <c r="F14" s="25"/>
      <c r="G14" s="25"/>
      <c r="H14" s="25"/>
    </row>
    <row r="16" ht="12.75">
      <c r="A16" s="6" t="s">
        <v>24</v>
      </c>
    </row>
    <row r="17" spans="1:8" ht="44.25" customHeight="1">
      <c r="A17" s="81" t="s">
        <v>11</v>
      </c>
      <c r="B17" s="82"/>
      <c r="C17" s="82"/>
      <c r="D17" s="82"/>
      <c r="E17" s="82"/>
      <c r="F17" s="82"/>
      <c r="G17" s="82"/>
      <c r="H17" s="82"/>
    </row>
    <row r="19" ht="12.75">
      <c r="E19" s="2"/>
    </row>
  </sheetData>
  <sheetProtection password="EF25" sheet="1" objects="1" scenarios="1" selectLockedCells="1"/>
  <mergeCells count="3">
    <mergeCell ref="A2:H2"/>
    <mergeCell ref="A12:D12"/>
    <mergeCell ref="A17:H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workbookViewId="0" topLeftCell="A1">
      <selection activeCell="C8" sqref="C8"/>
    </sheetView>
  </sheetViews>
  <sheetFormatPr defaultColWidth="9.00390625" defaultRowHeight="12.75"/>
  <cols>
    <col min="2" max="2" width="15.875" style="0" customWidth="1"/>
    <col min="3" max="3" width="17.75390625" style="0" customWidth="1"/>
    <col min="4" max="4" width="12.75390625" style="0" customWidth="1"/>
    <col min="5" max="5" width="17.375" style="0" customWidth="1"/>
    <col min="6" max="6" width="12.875" style="0" bestFit="1" customWidth="1"/>
    <col min="7" max="7" width="15.375" style="0" customWidth="1"/>
  </cols>
  <sheetData>
    <row r="2" spans="1:7" ht="36.75" customHeight="1">
      <c r="A2" s="77" t="s">
        <v>47</v>
      </c>
      <c r="B2" s="77"/>
      <c r="C2" s="77"/>
      <c r="D2" s="77"/>
      <c r="E2" s="77"/>
      <c r="F2" s="77"/>
      <c r="G2" s="77"/>
    </row>
    <row r="5" ht="13.5" thickBot="1"/>
    <row r="6" spans="1:7" ht="48.75" customHeight="1" thickTop="1">
      <c r="A6" s="60" t="s">
        <v>0</v>
      </c>
      <c r="B6" s="55" t="s">
        <v>25</v>
      </c>
      <c r="C6" s="55" t="s">
        <v>28</v>
      </c>
      <c r="D6" s="55" t="s">
        <v>26</v>
      </c>
      <c r="E6" s="55" t="s">
        <v>1</v>
      </c>
      <c r="F6" s="55" t="s">
        <v>52</v>
      </c>
      <c r="G6" s="56" t="s">
        <v>27</v>
      </c>
    </row>
    <row r="7" spans="1:7" s="53" customFormat="1" ht="13.5" thickBot="1">
      <c r="A7" s="59"/>
      <c r="B7" s="57" t="s">
        <v>17</v>
      </c>
      <c r="C7" s="57" t="s">
        <v>18</v>
      </c>
      <c r="D7" s="57" t="s">
        <v>19</v>
      </c>
      <c r="E7" s="57" t="s">
        <v>20</v>
      </c>
      <c r="F7" s="57" t="s">
        <v>34</v>
      </c>
      <c r="G7" s="58" t="s">
        <v>35</v>
      </c>
    </row>
    <row r="8" spans="1:7" ht="30.75" customHeight="1" thickTop="1">
      <c r="A8" s="18">
        <v>2006</v>
      </c>
      <c r="B8" s="46">
        <v>3</v>
      </c>
      <c r="C8" s="26"/>
      <c r="D8" s="26"/>
      <c r="E8" s="19">
        <f>ROUND(D8*B8/100,2)</f>
        <v>0</v>
      </c>
      <c r="F8" s="29">
        <f>C8*0.18</f>
        <v>0</v>
      </c>
      <c r="G8" s="22">
        <f>MAX(E8,F8)</f>
        <v>0</v>
      </c>
    </row>
    <row r="9" spans="1:7" ht="30.75" customHeight="1">
      <c r="A9" s="7">
        <v>2007</v>
      </c>
      <c r="B9" s="47">
        <v>2.5</v>
      </c>
      <c r="C9" s="27"/>
      <c r="D9" s="27"/>
      <c r="E9" s="3">
        <f>ROUND(D9*B9/100,2)</f>
        <v>0</v>
      </c>
      <c r="F9" s="30">
        <f>C9*0.18</f>
        <v>0</v>
      </c>
      <c r="G9" s="76">
        <f>MAX(E9,F9)</f>
        <v>0</v>
      </c>
    </row>
    <row r="10" spans="1:7" ht="30.75" customHeight="1">
      <c r="A10" s="7">
        <v>2008</v>
      </c>
      <c r="B10" s="47">
        <v>2</v>
      </c>
      <c r="C10" s="27"/>
      <c r="D10" s="27"/>
      <c r="E10" s="3">
        <f>ROUND(D10*B10/100,2)</f>
        <v>0</v>
      </c>
      <c r="F10" s="30">
        <f>C10*0.18</f>
        <v>0</v>
      </c>
      <c r="G10" s="8">
        <f>MAX(E10,F10)</f>
        <v>0</v>
      </c>
    </row>
    <row r="11" spans="1:7" ht="30.75" customHeight="1" thickBot="1">
      <c r="A11" s="9">
        <v>2009</v>
      </c>
      <c r="B11" s="48">
        <v>1.5</v>
      </c>
      <c r="C11" s="50"/>
      <c r="D11" s="28"/>
      <c r="E11" s="10">
        <f>ROUND(D11*B11/100,2)</f>
        <v>0</v>
      </c>
      <c r="F11" s="54">
        <f>C11*0.18</f>
        <v>0</v>
      </c>
      <c r="G11" s="51">
        <f>MAX(E11,F11)</f>
        <v>0</v>
      </c>
    </row>
    <row r="12" spans="1:7" ht="30.75" customHeight="1" thickBot="1" thickTop="1">
      <c r="A12" s="78" t="s">
        <v>3</v>
      </c>
      <c r="B12" s="79"/>
      <c r="C12" s="79"/>
      <c r="D12" s="80"/>
      <c r="E12" s="13">
        <f>SUM(E8:E11)</f>
        <v>0</v>
      </c>
      <c r="F12" s="52">
        <f>SUM(F8:F11)</f>
        <v>0</v>
      </c>
      <c r="G12" s="14">
        <f>SUM(G8:G11)</f>
        <v>0</v>
      </c>
    </row>
    <row r="13" spans="1:8" ht="18.75" customHeight="1" thickTop="1">
      <c r="A13" s="23"/>
      <c r="B13" s="24"/>
      <c r="C13" s="24"/>
      <c r="D13" s="24"/>
      <c r="E13" s="25"/>
      <c r="F13" s="33"/>
      <c r="G13" s="34" t="s">
        <v>6</v>
      </c>
      <c r="H13" s="34"/>
    </row>
    <row r="14" spans="1:8" ht="30.75" customHeight="1">
      <c r="A14" s="23"/>
      <c r="B14" s="24"/>
      <c r="C14" s="24"/>
      <c r="D14" s="24"/>
      <c r="E14" s="25"/>
      <c r="F14" s="25"/>
      <c r="G14" s="25"/>
      <c r="H14" s="25"/>
    </row>
    <row r="16" ht="12.75">
      <c r="A16" s="6" t="s">
        <v>48</v>
      </c>
    </row>
    <row r="17" spans="1:7" ht="33.75" customHeight="1">
      <c r="A17" s="81" t="s">
        <v>33</v>
      </c>
      <c r="B17" s="84"/>
      <c r="C17" s="84"/>
      <c r="D17" s="84"/>
      <c r="E17" s="84"/>
      <c r="F17" s="84"/>
      <c r="G17" s="84"/>
    </row>
  </sheetData>
  <sheetProtection password="EF25" sheet="1" objects="1" scenarios="1" selectLockedCells="1"/>
  <mergeCells count="3">
    <mergeCell ref="A2:G2"/>
    <mergeCell ref="A12:D12"/>
    <mergeCell ref="A17:G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workbookViewId="0" topLeftCell="A1">
      <selection activeCell="D8" sqref="D8"/>
    </sheetView>
  </sheetViews>
  <sheetFormatPr defaultColWidth="9.00390625" defaultRowHeight="12.75"/>
  <cols>
    <col min="1" max="1" width="6.875" style="0" customWidth="1"/>
    <col min="3" max="3" width="15.875" style="0" customWidth="1"/>
    <col min="4" max="4" width="12.75390625" style="0" customWidth="1"/>
    <col min="5" max="5" width="17.375" style="0" customWidth="1"/>
    <col min="6" max="6" width="15.375" style="0" customWidth="1"/>
  </cols>
  <sheetData>
    <row r="2" spans="2:6" ht="36.75" customHeight="1">
      <c r="B2" s="83" t="s">
        <v>29</v>
      </c>
      <c r="C2" s="77"/>
      <c r="D2" s="77"/>
      <c r="E2" s="77"/>
      <c r="F2" s="77"/>
    </row>
    <row r="5" ht="13.5" thickBot="1"/>
    <row r="6" spans="2:6" s="64" customFormat="1" ht="48.75" customHeight="1" thickTop="1">
      <c r="B6" s="69" t="s">
        <v>0</v>
      </c>
      <c r="C6" s="70" t="s">
        <v>12</v>
      </c>
      <c r="D6" s="70" t="s">
        <v>10</v>
      </c>
      <c r="E6" s="70" t="s">
        <v>30</v>
      </c>
      <c r="F6" s="71" t="s">
        <v>9</v>
      </c>
    </row>
    <row r="7" spans="2:6" s="65" customFormat="1" ht="13.5" thickBot="1">
      <c r="B7" s="66"/>
      <c r="C7" s="67" t="s">
        <v>17</v>
      </c>
      <c r="D7" s="67" t="s">
        <v>18</v>
      </c>
      <c r="E7" s="67" t="s">
        <v>39</v>
      </c>
      <c r="F7" s="68" t="s">
        <v>40</v>
      </c>
    </row>
    <row r="8" spans="2:6" ht="30.75" customHeight="1" thickTop="1">
      <c r="B8" s="18">
        <v>2006</v>
      </c>
      <c r="C8" s="46">
        <v>5</v>
      </c>
      <c r="D8" s="26"/>
      <c r="E8" s="19">
        <f>ROUND(D8*C8/100,2)</f>
        <v>0</v>
      </c>
      <c r="F8" s="22">
        <f>E8</f>
        <v>0</v>
      </c>
    </row>
    <row r="9" spans="2:6" ht="30.75" customHeight="1">
      <c r="B9" s="7">
        <v>2007</v>
      </c>
      <c r="C9" s="47">
        <v>4</v>
      </c>
      <c r="D9" s="27"/>
      <c r="E9" s="3">
        <f>ROUND(D9*C9/100,2)</f>
        <v>0</v>
      </c>
      <c r="F9" s="8">
        <f>E9</f>
        <v>0</v>
      </c>
    </row>
    <row r="10" spans="2:6" ht="30.75" customHeight="1">
      <c r="B10" s="7">
        <v>2008</v>
      </c>
      <c r="C10" s="47">
        <v>3</v>
      </c>
      <c r="D10" s="27"/>
      <c r="E10" s="3">
        <f>ROUND(D10*C10/100,2)</f>
        <v>0</v>
      </c>
      <c r="F10" s="8">
        <f>E10</f>
        <v>0</v>
      </c>
    </row>
    <row r="11" spans="2:6" ht="30.75" customHeight="1" thickBot="1">
      <c r="B11" s="9">
        <v>2009</v>
      </c>
      <c r="C11" s="48">
        <v>2</v>
      </c>
      <c r="D11" s="28"/>
      <c r="E11" s="10">
        <f>ROUND(D11*C11/100,2)</f>
        <v>0</v>
      </c>
      <c r="F11" s="12">
        <f>E11</f>
        <v>0</v>
      </c>
    </row>
    <row r="12" spans="2:6" ht="30.75" customHeight="1" thickBot="1" thickTop="1">
      <c r="B12" s="78" t="s">
        <v>3</v>
      </c>
      <c r="C12" s="79"/>
      <c r="D12" s="80"/>
      <c r="E12" s="13">
        <f>SUM(E8:E11)</f>
        <v>0</v>
      </c>
      <c r="F12" s="14">
        <f>SUM(F8:F11)</f>
        <v>0</v>
      </c>
    </row>
    <row r="13" spans="2:6" ht="18.75" customHeight="1" thickTop="1">
      <c r="B13" s="23"/>
      <c r="C13" s="24"/>
      <c r="D13" s="24"/>
      <c r="E13" s="25"/>
      <c r="F13" s="34" t="s">
        <v>6</v>
      </c>
    </row>
    <row r="14" spans="2:6" ht="30.75" customHeight="1">
      <c r="B14" s="23"/>
      <c r="C14" s="24"/>
      <c r="D14" s="24"/>
      <c r="E14" s="25"/>
      <c r="F14" s="25"/>
    </row>
    <row r="16" ht="12.75">
      <c r="B16" s="6" t="s">
        <v>49</v>
      </c>
    </row>
    <row r="18" ht="12.75">
      <c r="E18" s="2"/>
    </row>
  </sheetData>
  <sheetProtection password="EF25" sheet="1" objects="1" scenarios="1" selectLockedCells="1"/>
  <mergeCells count="2">
    <mergeCell ref="B2:F2"/>
    <mergeCell ref="B12:D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"/>
  <sheetViews>
    <sheetView workbookViewId="0" topLeftCell="A1">
      <selection activeCell="D8" sqref="D8"/>
    </sheetView>
  </sheetViews>
  <sheetFormatPr defaultColWidth="9.00390625" defaultRowHeight="12.75"/>
  <cols>
    <col min="3" max="3" width="15.875" style="0" customWidth="1"/>
    <col min="4" max="4" width="12.75390625" style="0" customWidth="1"/>
    <col min="5" max="5" width="17.375" style="0" customWidth="1"/>
    <col min="6" max="6" width="15.375" style="0" customWidth="1"/>
  </cols>
  <sheetData>
    <row r="2" spans="2:6" ht="36.75" customHeight="1">
      <c r="B2" s="83" t="s">
        <v>46</v>
      </c>
      <c r="C2" s="77"/>
      <c r="D2" s="77"/>
      <c r="E2" s="77"/>
      <c r="F2" s="77"/>
    </row>
    <row r="5" ht="13.5" thickBot="1"/>
    <row r="6" spans="2:6" s="64" customFormat="1" ht="48.75" customHeight="1" thickTop="1">
      <c r="B6" s="69" t="s">
        <v>0</v>
      </c>
      <c r="C6" s="70" t="s">
        <v>12</v>
      </c>
      <c r="D6" s="70" t="s">
        <v>10</v>
      </c>
      <c r="E6" s="70" t="s">
        <v>30</v>
      </c>
      <c r="F6" s="71" t="s">
        <v>9</v>
      </c>
    </row>
    <row r="7" spans="2:6" s="75" customFormat="1" ht="13.5" thickBot="1">
      <c r="B7" s="72"/>
      <c r="C7" s="73" t="s">
        <v>17</v>
      </c>
      <c r="D7" s="73" t="s">
        <v>18</v>
      </c>
      <c r="E7" s="73" t="s">
        <v>39</v>
      </c>
      <c r="F7" s="74" t="s">
        <v>40</v>
      </c>
    </row>
    <row r="8" spans="2:6" ht="30.75" customHeight="1" thickTop="1">
      <c r="B8" s="18">
        <v>2006</v>
      </c>
      <c r="C8" s="46">
        <v>1</v>
      </c>
      <c r="D8" s="26"/>
      <c r="E8" s="19">
        <f>ROUND(D8*C8/100,2)</f>
        <v>0</v>
      </c>
      <c r="F8" s="22">
        <f>E8</f>
        <v>0</v>
      </c>
    </row>
    <row r="9" spans="2:6" ht="30.75" customHeight="1">
      <c r="B9" s="7">
        <v>2007</v>
      </c>
      <c r="C9" s="47">
        <v>1</v>
      </c>
      <c r="D9" s="27"/>
      <c r="E9" s="3">
        <f>ROUND(D9*C9/100,2)</f>
        <v>0</v>
      </c>
      <c r="F9" s="8">
        <f>E9</f>
        <v>0</v>
      </c>
    </row>
    <row r="10" spans="2:6" ht="30.75" customHeight="1">
      <c r="B10" s="7">
        <v>2008</v>
      </c>
      <c r="C10" s="47">
        <v>1</v>
      </c>
      <c r="D10" s="27"/>
      <c r="E10" s="3">
        <f>ROUND(D10*C10/100,2)</f>
        <v>0</v>
      </c>
      <c r="F10" s="8">
        <f>E10</f>
        <v>0</v>
      </c>
    </row>
    <row r="11" spans="2:6" ht="30.75" customHeight="1" thickBot="1">
      <c r="B11" s="9">
        <v>2009</v>
      </c>
      <c r="C11" s="48">
        <v>1</v>
      </c>
      <c r="D11" s="28"/>
      <c r="E11" s="10">
        <f>ROUND(D11*C11/100,2)</f>
        <v>0</v>
      </c>
      <c r="F11" s="12">
        <f>E11</f>
        <v>0</v>
      </c>
    </row>
    <row r="12" spans="2:6" ht="30.75" customHeight="1" thickBot="1" thickTop="1">
      <c r="B12" s="78" t="s">
        <v>3</v>
      </c>
      <c r="C12" s="79"/>
      <c r="D12" s="80"/>
      <c r="E12" s="13">
        <f>SUM(E8:E11)</f>
        <v>0</v>
      </c>
      <c r="F12" s="14">
        <f>SUM(F8:F11)</f>
        <v>0</v>
      </c>
    </row>
    <row r="13" spans="2:6" ht="18.75" customHeight="1" thickTop="1">
      <c r="B13" s="23"/>
      <c r="C13" s="24"/>
      <c r="D13" s="24"/>
      <c r="E13" s="25"/>
      <c r="F13" s="34" t="s">
        <v>6</v>
      </c>
    </row>
    <row r="14" spans="2:6" ht="30.75" customHeight="1">
      <c r="B14" s="23"/>
      <c r="C14" s="24"/>
      <c r="D14" s="24"/>
      <c r="E14" s="25"/>
      <c r="F14" s="25"/>
    </row>
    <row r="16" ht="12.75">
      <c r="B16" s="6" t="s">
        <v>50</v>
      </c>
    </row>
    <row r="17" spans="2:6" ht="40.5" customHeight="1">
      <c r="B17" s="81"/>
      <c r="C17" s="82"/>
      <c r="D17" s="82"/>
      <c r="E17" s="82"/>
      <c r="F17" s="82"/>
    </row>
    <row r="19" ht="12.75">
      <c r="E19" s="2"/>
    </row>
  </sheetData>
  <sheetProtection password="EF25" sheet="1" objects="1" scenarios="1" selectLockedCells="1"/>
  <mergeCells count="3">
    <mergeCell ref="B2:F2"/>
    <mergeCell ref="B12:D12"/>
    <mergeCell ref="B17:F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workbookViewId="0" topLeftCell="A1">
      <selection activeCell="C8" sqref="C8"/>
    </sheetView>
  </sheetViews>
  <sheetFormatPr defaultColWidth="9.00390625" defaultRowHeight="12.75"/>
  <cols>
    <col min="1" max="1" width="5.375" style="0" customWidth="1"/>
    <col min="3" max="4" width="15.875" style="0" customWidth="1"/>
    <col min="5" max="5" width="12.75390625" style="0" customWidth="1"/>
    <col min="6" max="6" width="17.375" style="0" customWidth="1"/>
    <col min="7" max="7" width="15.375" style="0" customWidth="1"/>
  </cols>
  <sheetData>
    <row r="2" spans="2:7" ht="36.75" customHeight="1">
      <c r="B2" s="83" t="s">
        <v>37</v>
      </c>
      <c r="C2" s="77"/>
      <c r="D2" s="77"/>
      <c r="E2" s="77"/>
      <c r="F2" s="77"/>
      <c r="G2" s="77"/>
    </row>
    <row r="5" ht="13.5" thickBot="1"/>
    <row r="6" spans="2:7" s="64" customFormat="1" ht="48.75" customHeight="1" thickTop="1">
      <c r="B6" s="69" t="s">
        <v>0</v>
      </c>
      <c r="C6" s="70" t="s">
        <v>38</v>
      </c>
      <c r="D6" s="70" t="s">
        <v>36</v>
      </c>
      <c r="E6" s="70" t="s">
        <v>31</v>
      </c>
      <c r="F6" s="70" t="s">
        <v>32</v>
      </c>
      <c r="G6" s="71" t="s">
        <v>9</v>
      </c>
    </row>
    <row r="7" spans="2:7" s="75" customFormat="1" ht="13.5" thickBot="1">
      <c r="B7" s="72"/>
      <c r="C7" s="73" t="s">
        <v>17</v>
      </c>
      <c r="D7" s="73" t="s">
        <v>41</v>
      </c>
      <c r="E7" s="73" t="s">
        <v>19</v>
      </c>
      <c r="F7" s="73" t="s">
        <v>42</v>
      </c>
      <c r="G7" s="74" t="s">
        <v>43</v>
      </c>
    </row>
    <row r="8" spans="2:7" ht="30.75" customHeight="1" thickTop="1">
      <c r="B8" s="18">
        <v>2006</v>
      </c>
      <c r="C8" s="61"/>
      <c r="D8" s="46">
        <f>C8*0.25</f>
        <v>0</v>
      </c>
      <c r="E8" s="26"/>
      <c r="F8" s="19">
        <f>E8*D8/100</f>
        <v>0</v>
      </c>
      <c r="G8" s="22">
        <f>F8</f>
        <v>0</v>
      </c>
    </row>
    <row r="9" spans="2:7" ht="30.75" customHeight="1">
      <c r="B9" s="7">
        <v>2007</v>
      </c>
      <c r="C9" s="62"/>
      <c r="D9" s="47">
        <f>C9*0.25</f>
        <v>0</v>
      </c>
      <c r="E9" s="27"/>
      <c r="F9" s="3">
        <f>E9*D9/100</f>
        <v>0</v>
      </c>
      <c r="G9" s="8">
        <f>F9</f>
        <v>0</v>
      </c>
    </row>
    <row r="10" spans="2:7" ht="30.75" customHeight="1">
      <c r="B10" s="7">
        <v>2008</v>
      </c>
      <c r="C10" s="62"/>
      <c r="D10" s="47">
        <f>C10*0.25</f>
        <v>0</v>
      </c>
      <c r="E10" s="27"/>
      <c r="F10" s="3">
        <f>E10*D10/100</f>
        <v>0</v>
      </c>
      <c r="G10" s="8">
        <f>F10</f>
        <v>0</v>
      </c>
    </row>
    <row r="11" spans="2:7" ht="30.75" customHeight="1" thickBot="1">
      <c r="B11" s="9">
        <v>2009</v>
      </c>
      <c r="C11" s="63"/>
      <c r="D11" s="49">
        <f>C11*0.25</f>
        <v>0</v>
      </c>
      <c r="E11" s="50"/>
      <c r="F11" s="31">
        <f>E11*D11/100</f>
        <v>0</v>
      </c>
      <c r="G11" s="51">
        <f>F11</f>
        <v>0</v>
      </c>
    </row>
    <row r="12" spans="2:7" ht="30.75" customHeight="1" thickBot="1" thickTop="1">
      <c r="B12" s="78" t="s">
        <v>3</v>
      </c>
      <c r="C12" s="79"/>
      <c r="D12" s="79"/>
      <c r="E12" s="80"/>
      <c r="F12" s="13">
        <f>SUM(F8:F11)</f>
        <v>0</v>
      </c>
      <c r="G12" s="14">
        <f>SUM(G8:G11)</f>
        <v>0</v>
      </c>
    </row>
    <row r="13" spans="2:7" ht="18.75" customHeight="1" thickTop="1">
      <c r="B13" s="23"/>
      <c r="C13" s="24"/>
      <c r="D13" s="24"/>
      <c r="E13" s="24"/>
      <c r="F13" s="25"/>
      <c r="G13" s="34" t="s">
        <v>6</v>
      </c>
    </row>
    <row r="14" spans="2:7" ht="30.75" customHeight="1">
      <c r="B14" s="23"/>
      <c r="C14" s="24"/>
      <c r="D14" s="24"/>
      <c r="E14" s="24"/>
      <c r="F14" s="25"/>
      <c r="G14" s="25"/>
    </row>
    <row r="16" ht="12.75">
      <c r="B16" s="6" t="s">
        <v>51</v>
      </c>
    </row>
    <row r="17" spans="2:7" ht="40.5" customHeight="1">
      <c r="B17" s="81"/>
      <c r="C17" s="82"/>
      <c r="D17" s="82"/>
      <c r="E17" s="82"/>
      <c r="F17" s="82"/>
      <c r="G17" s="82"/>
    </row>
    <row r="19" ht="12.75">
      <c r="F19" s="2"/>
    </row>
  </sheetData>
  <sheetProtection password="EF25" sheet="1" objects="1" scenarios="1" selectLockedCells="1"/>
  <mergeCells count="3">
    <mergeCell ref="B2:G2"/>
    <mergeCell ref="B12:E12"/>
    <mergeCell ref="B17:G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 DENETİM VE YÖNETİM DANIŞMANLIĞI</dc:creator>
  <cp:keywords/>
  <dc:description/>
  <cp:lastModifiedBy>FCC DENETİM VE YÖNETİM DANIŞMANLIĞI</cp:lastModifiedBy>
  <cp:lastPrinted>2011-02-27T21:02:14Z</cp:lastPrinted>
  <dcterms:created xsi:type="dcterms:W3CDTF">2011-02-27T12:51:45Z</dcterms:created>
  <dcterms:modified xsi:type="dcterms:W3CDTF">2011-03-02T19:57:15Z</dcterms:modified>
  <cp:category/>
  <cp:version/>
  <cp:contentType/>
  <cp:contentStatus/>
</cp:coreProperties>
</file>